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150" activeTab="0"/>
  </bookViews>
  <sheets>
    <sheet name="пл_общий" sheetId="1" r:id="rId1"/>
  </sheets>
  <definedNames>
    <definedName name="_xlnm.Print_Area" localSheetId="0">'пл_общий'!$A$1:$T$55</definedName>
  </definedNames>
  <calcPr fullCalcOnLoad="1"/>
</workbook>
</file>

<file path=xl/sharedStrings.xml><?xml version="1.0" encoding="utf-8"?>
<sst xmlns="http://schemas.openxmlformats.org/spreadsheetml/2006/main" count="46" uniqueCount="23">
  <si>
    <t>Толщина (мкм)</t>
  </si>
  <si>
    <t>Вес рулона (кг)</t>
  </si>
  <si>
    <t>Цена рулона (руб)</t>
  </si>
  <si>
    <t>Цена 1 м.п. (руб)</t>
  </si>
  <si>
    <t xml:space="preserve">Стоимость пленки </t>
  </si>
  <si>
    <t>руб/кг</t>
  </si>
  <si>
    <t>Возможно изготовление других типоразмеров по согласованию с Заказчиком.</t>
  </si>
  <si>
    <t xml:space="preserve">Парниковая (рукав, полурукав) шир. 1,5 м 1рулон 100 м.п. </t>
  </si>
  <si>
    <t xml:space="preserve">Парниковая ЧЕРНАЯ (рукав, полурукав) шир. 1,5 м 1рулон 100 м.п. </t>
  </si>
  <si>
    <t>Парниковая (рукав, полурукав) шир. 2,0 м 1рулон 100 м.п.</t>
  </si>
  <si>
    <r>
      <t xml:space="preserve">Парниковая (рукав, полурукав) шир. 2,25 м </t>
    </r>
    <r>
      <rPr>
        <b/>
        <sz val="10"/>
        <rFont val="Arial Cyr"/>
        <family val="2"/>
      </rPr>
      <t>1рулон 100 м.п.</t>
    </r>
  </si>
  <si>
    <t>Бахчевая  (полурукав) шир. 700-750 мм; толщ. 30-35 мкн  вес рулона 25-35 кг.</t>
  </si>
  <si>
    <t xml:space="preserve">руб/кг </t>
  </si>
  <si>
    <t xml:space="preserve">ООО "Термопласт-Полимер"                              </t>
  </si>
  <si>
    <t xml:space="preserve">347900, г. Таганрог, ул. Лесная биржа, 2 </t>
  </si>
  <si>
    <r>
      <t xml:space="preserve">Парниковая (рукав, полурукав) шир. 3,0 м </t>
    </r>
    <r>
      <rPr>
        <b/>
        <sz val="10"/>
        <rFont val="Arial Cyr"/>
        <family val="2"/>
      </rPr>
      <t>1рулон 100 м.п.</t>
    </r>
  </si>
  <si>
    <t>1рулон 50 м.п.</t>
  </si>
  <si>
    <t>Вся продукция на полиэтиленовых втулках (вес втулки входит в вес рулона ).</t>
  </si>
  <si>
    <r>
      <t xml:space="preserve">Оптовым покупателям и постоянным покупателям </t>
    </r>
    <r>
      <rPr>
        <sz val="20"/>
        <rFont val="Arial Cyr"/>
        <family val="0"/>
      </rPr>
      <t>скидки.</t>
    </r>
  </si>
  <si>
    <t>С января 2011 года приступили к выпуску пленки узкий рукав (полурукав) шириной от 70 мм до 550мм, а также изготовление пакетов из этой пленки по размерам заказчика</t>
  </si>
  <si>
    <t>Тел/факс (8634)  311-254</t>
  </si>
  <si>
    <t>При использовании стабилизирующих добавок стоимость продукции увеличивается на  5,0 руб /кг</t>
  </si>
  <si>
    <t xml:space="preserve">              Прайс-лист на пленку полиэтиленовую от 01.09 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</si>
</sst>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3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4"/>
      <name val="Arial Cyr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4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1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4">
      <selection activeCell="A20" sqref="A20:O23"/>
    </sheetView>
  </sheetViews>
  <sheetFormatPr defaultColWidth="9.00390625" defaultRowHeight="12.75"/>
  <cols>
    <col min="1" max="1" width="16.125" style="0" customWidth="1"/>
    <col min="2" max="17" width="6.75390625" style="0" customWidth="1"/>
    <col min="18" max="18" width="8.375" style="0" customWidth="1"/>
  </cols>
  <sheetData>
    <row r="1" spans="1:18" s="2" customFormat="1" ht="15.7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2" customFormat="1" ht="16.5" thickBot="1">
      <c r="A3" s="15" t="s">
        <v>7</v>
      </c>
    </row>
    <row r="4" spans="1:19" ht="12.75">
      <c r="A4" s="5" t="s">
        <v>0</v>
      </c>
      <c r="B4" s="6">
        <v>30</v>
      </c>
      <c r="C4" s="6">
        <v>40</v>
      </c>
      <c r="D4" s="6">
        <v>50</v>
      </c>
      <c r="E4" s="6">
        <v>60</v>
      </c>
      <c r="F4" s="6">
        <v>70</v>
      </c>
      <c r="G4" s="6">
        <v>80</v>
      </c>
      <c r="H4" s="6">
        <v>90</v>
      </c>
      <c r="I4" s="6">
        <v>100</v>
      </c>
      <c r="J4" s="6">
        <v>110</v>
      </c>
      <c r="K4" s="6">
        <v>120</v>
      </c>
      <c r="L4" s="6">
        <v>130</v>
      </c>
      <c r="M4" s="6">
        <v>140</v>
      </c>
      <c r="N4" s="6">
        <v>150</v>
      </c>
      <c r="O4" s="6">
        <v>160</v>
      </c>
      <c r="P4" s="6">
        <v>170</v>
      </c>
      <c r="Q4" s="6">
        <v>180</v>
      </c>
      <c r="R4" s="6">
        <v>190</v>
      </c>
      <c r="S4" s="6">
        <v>200</v>
      </c>
    </row>
    <row r="5" spans="1:19" ht="12.75">
      <c r="A5" s="8" t="s">
        <v>1</v>
      </c>
      <c r="B5" s="3">
        <v>8.25</v>
      </c>
      <c r="C5" s="3">
        <v>11</v>
      </c>
      <c r="D5" s="3">
        <v>13.75</v>
      </c>
      <c r="E5" s="3">
        <v>16.5</v>
      </c>
      <c r="F5" s="3">
        <v>19.25</v>
      </c>
      <c r="G5" s="3">
        <v>22</v>
      </c>
      <c r="H5" s="3">
        <v>24.75</v>
      </c>
      <c r="I5" s="3">
        <v>27.5</v>
      </c>
      <c r="J5" s="3">
        <v>30.25</v>
      </c>
      <c r="K5" s="3">
        <v>33</v>
      </c>
      <c r="L5" s="3">
        <v>35.75</v>
      </c>
      <c r="M5" s="3">
        <v>38.5</v>
      </c>
      <c r="N5" s="3">
        <v>41.25</v>
      </c>
      <c r="O5" s="3">
        <v>44</v>
      </c>
      <c r="P5" s="3">
        <v>46.75</v>
      </c>
      <c r="Q5" s="3">
        <v>49.5</v>
      </c>
      <c r="R5" s="3">
        <v>52.25</v>
      </c>
      <c r="S5" s="3">
        <v>55</v>
      </c>
    </row>
    <row r="6" spans="1:19" ht="12.75">
      <c r="A6" s="8" t="s">
        <v>2</v>
      </c>
      <c r="B6" s="4">
        <f>B9*B5</f>
        <v>990</v>
      </c>
      <c r="C6" s="4">
        <f>B9*C5</f>
        <v>1320</v>
      </c>
      <c r="D6" s="4">
        <f>B9*D5</f>
        <v>1650</v>
      </c>
      <c r="E6" s="4">
        <f>B9*E5</f>
        <v>1980</v>
      </c>
      <c r="F6" s="4">
        <f>B9*F5</f>
        <v>2310</v>
      </c>
      <c r="G6" s="4">
        <f>B9*G5</f>
        <v>2640</v>
      </c>
      <c r="H6" s="4">
        <f>B9*H5</f>
        <v>2970</v>
      </c>
      <c r="I6" s="4">
        <f>B9*I5</f>
        <v>3300</v>
      </c>
      <c r="J6" s="4">
        <f>B9*J5</f>
        <v>3630</v>
      </c>
      <c r="K6" s="4">
        <f>B9*K5</f>
        <v>3960</v>
      </c>
      <c r="L6" s="4">
        <f>B9*L5</f>
        <v>4290</v>
      </c>
      <c r="M6" s="4">
        <f>B9*M5</f>
        <v>4620</v>
      </c>
      <c r="N6" s="4">
        <f>B9*N5</f>
        <v>4950</v>
      </c>
      <c r="O6" s="4">
        <f>B9*O5</f>
        <v>5280</v>
      </c>
      <c r="P6" s="4">
        <f>B9*P5</f>
        <v>5610</v>
      </c>
      <c r="Q6" s="4">
        <f>B9*Q5</f>
        <v>5940</v>
      </c>
      <c r="R6" s="4">
        <f>B9*R5</f>
        <v>6270</v>
      </c>
      <c r="S6" s="4">
        <f>B9*S5</f>
        <v>6600</v>
      </c>
    </row>
    <row r="7" spans="1:19" ht="13.5" thickBot="1">
      <c r="A7" s="11" t="s">
        <v>3</v>
      </c>
      <c r="B7" s="12">
        <f>B6/100</f>
        <v>9.9</v>
      </c>
      <c r="C7" s="12">
        <f aca="true" t="shared" si="0" ref="C7:S7">C6/100</f>
        <v>13.2</v>
      </c>
      <c r="D7" s="12">
        <f t="shared" si="0"/>
        <v>16.5</v>
      </c>
      <c r="E7" s="12">
        <f t="shared" si="0"/>
        <v>19.8</v>
      </c>
      <c r="F7" s="12">
        <f t="shared" si="0"/>
        <v>23.1</v>
      </c>
      <c r="G7" s="12">
        <f t="shared" si="0"/>
        <v>26.4</v>
      </c>
      <c r="H7" s="12">
        <f t="shared" si="0"/>
        <v>29.7</v>
      </c>
      <c r="I7" s="12">
        <f t="shared" si="0"/>
        <v>33</v>
      </c>
      <c r="J7" s="12">
        <f t="shared" si="0"/>
        <v>36.3</v>
      </c>
      <c r="K7" s="12">
        <f t="shared" si="0"/>
        <v>39.6</v>
      </c>
      <c r="L7" s="12">
        <f t="shared" si="0"/>
        <v>42.9</v>
      </c>
      <c r="M7" s="12">
        <f t="shared" si="0"/>
        <v>46.2</v>
      </c>
      <c r="N7" s="12">
        <f t="shared" si="0"/>
        <v>49.5</v>
      </c>
      <c r="O7" s="12">
        <f t="shared" si="0"/>
        <v>52.8</v>
      </c>
      <c r="P7" s="12">
        <f t="shared" si="0"/>
        <v>56.1</v>
      </c>
      <c r="Q7" s="12">
        <f t="shared" si="0"/>
        <v>59.4</v>
      </c>
      <c r="R7" s="12">
        <f t="shared" si="0"/>
        <v>62.7</v>
      </c>
      <c r="S7" s="12">
        <f t="shared" si="0"/>
        <v>66</v>
      </c>
    </row>
    <row r="8" ht="7.5" customHeight="1"/>
    <row r="9" spans="1:3" ht="12.75">
      <c r="A9" t="s">
        <v>4</v>
      </c>
      <c r="B9" s="14">
        <v>120</v>
      </c>
      <c r="C9" t="s">
        <v>5</v>
      </c>
    </row>
    <row r="10" ht="6" customHeight="1"/>
    <row r="11" s="2" customFormat="1" ht="16.5" thickBot="1">
      <c r="A11" s="15" t="s">
        <v>8</v>
      </c>
    </row>
    <row r="12" spans="1:19" ht="12.75">
      <c r="A12" s="5" t="s">
        <v>0</v>
      </c>
      <c r="B12" s="6"/>
      <c r="C12" s="6">
        <v>40</v>
      </c>
      <c r="D12" s="6">
        <v>50</v>
      </c>
      <c r="E12" s="6">
        <v>60</v>
      </c>
      <c r="F12" s="6">
        <v>70</v>
      </c>
      <c r="G12" s="6">
        <v>80</v>
      </c>
      <c r="H12" s="6">
        <v>90</v>
      </c>
      <c r="I12" s="6">
        <v>100</v>
      </c>
      <c r="J12" s="6">
        <v>110</v>
      </c>
      <c r="K12" s="6">
        <v>120</v>
      </c>
      <c r="L12" s="6">
        <v>130</v>
      </c>
      <c r="M12" s="6">
        <v>140</v>
      </c>
      <c r="N12" s="6">
        <v>150</v>
      </c>
      <c r="O12" s="6">
        <v>160</v>
      </c>
      <c r="P12" s="6">
        <v>170</v>
      </c>
      <c r="Q12" s="6">
        <v>180</v>
      </c>
      <c r="R12" s="6">
        <v>190</v>
      </c>
      <c r="S12" s="6">
        <v>200</v>
      </c>
    </row>
    <row r="13" spans="1:19" ht="12.75">
      <c r="A13" s="8" t="s">
        <v>1</v>
      </c>
      <c r="B13" s="3"/>
      <c r="C13" s="3">
        <v>11</v>
      </c>
      <c r="D13" s="3">
        <v>13.75</v>
      </c>
      <c r="E13" s="3">
        <v>16.5</v>
      </c>
      <c r="F13" s="3">
        <v>19.25</v>
      </c>
      <c r="G13" s="3">
        <v>22</v>
      </c>
      <c r="H13" s="3">
        <v>24.75</v>
      </c>
      <c r="I13" s="3">
        <v>27.5</v>
      </c>
      <c r="J13" s="3">
        <v>30.25</v>
      </c>
      <c r="K13" s="3">
        <v>33</v>
      </c>
      <c r="L13" s="3">
        <v>35.75</v>
      </c>
      <c r="M13" s="3">
        <v>38.5</v>
      </c>
      <c r="N13" s="3">
        <v>41.25</v>
      </c>
      <c r="O13" s="3">
        <v>44</v>
      </c>
      <c r="P13" s="3">
        <v>46.75</v>
      </c>
      <c r="Q13" s="3">
        <v>49.5</v>
      </c>
      <c r="R13" s="3">
        <v>52.25</v>
      </c>
      <c r="S13" s="3">
        <v>55</v>
      </c>
    </row>
    <row r="14" spans="1:19" ht="12.75">
      <c r="A14" s="8" t="s">
        <v>2</v>
      </c>
      <c r="B14" s="4"/>
      <c r="C14" s="4">
        <f>B17*C13</f>
        <v>1320</v>
      </c>
      <c r="D14" s="4">
        <f>B17*D13</f>
        <v>1650</v>
      </c>
      <c r="E14" s="4">
        <f>B17*E13</f>
        <v>1980</v>
      </c>
      <c r="F14" s="4">
        <f>B17*F13</f>
        <v>2310</v>
      </c>
      <c r="G14" s="4">
        <f>B17*G13</f>
        <v>2640</v>
      </c>
      <c r="H14" s="4">
        <f>B17*H13</f>
        <v>2970</v>
      </c>
      <c r="I14" s="4">
        <f>B17*I13</f>
        <v>3300</v>
      </c>
      <c r="J14" s="4">
        <f>B17*J13</f>
        <v>3630</v>
      </c>
      <c r="K14" s="4">
        <f>B17*K13</f>
        <v>3960</v>
      </c>
      <c r="L14" s="4">
        <f>B17*L13</f>
        <v>4290</v>
      </c>
      <c r="M14" s="4">
        <f>B17*M13</f>
        <v>4620</v>
      </c>
      <c r="N14" s="4">
        <f>B17*N13</f>
        <v>4950</v>
      </c>
      <c r="O14" s="4">
        <f>B17*O13</f>
        <v>5280</v>
      </c>
      <c r="P14" s="4">
        <f>B17*P13</f>
        <v>5610</v>
      </c>
      <c r="Q14" s="4">
        <f>B17*Q13</f>
        <v>5940</v>
      </c>
      <c r="R14" s="4">
        <f>B17*R13</f>
        <v>6270</v>
      </c>
      <c r="S14" s="4">
        <f>B17*S13</f>
        <v>6600</v>
      </c>
    </row>
    <row r="15" spans="1:19" ht="13.5" thickBot="1">
      <c r="A15" s="11" t="s">
        <v>3</v>
      </c>
      <c r="B15" s="12"/>
      <c r="C15" s="12">
        <f aca="true" t="shared" si="1" ref="C15:S15">C14/100</f>
        <v>13.2</v>
      </c>
      <c r="D15" s="12">
        <f t="shared" si="1"/>
        <v>16.5</v>
      </c>
      <c r="E15" s="12">
        <f t="shared" si="1"/>
        <v>19.8</v>
      </c>
      <c r="F15" s="12">
        <f t="shared" si="1"/>
        <v>23.1</v>
      </c>
      <c r="G15" s="12">
        <f t="shared" si="1"/>
        <v>26.4</v>
      </c>
      <c r="H15" s="12">
        <f t="shared" si="1"/>
        <v>29.7</v>
      </c>
      <c r="I15" s="12">
        <f t="shared" si="1"/>
        <v>33</v>
      </c>
      <c r="J15" s="12">
        <f t="shared" si="1"/>
        <v>36.3</v>
      </c>
      <c r="K15" s="12">
        <f t="shared" si="1"/>
        <v>39.6</v>
      </c>
      <c r="L15" s="12">
        <f t="shared" si="1"/>
        <v>42.9</v>
      </c>
      <c r="M15" s="12">
        <f t="shared" si="1"/>
        <v>46.2</v>
      </c>
      <c r="N15" s="12">
        <f t="shared" si="1"/>
        <v>49.5</v>
      </c>
      <c r="O15" s="12">
        <f t="shared" si="1"/>
        <v>52.8</v>
      </c>
      <c r="P15" s="12">
        <f t="shared" si="1"/>
        <v>56.1</v>
      </c>
      <c r="Q15" s="12">
        <f t="shared" si="1"/>
        <v>59.4</v>
      </c>
      <c r="R15" s="12">
        <f t="shared" si="1"/>
        <v>62.7</v>
      </c>
      <c r="S15" s="12">
        <f t="shared" si="1"/>
        <v>66</v>
      </c>
    </row>
    <row r="16" ht="7.5" customHeight="1"/>
    <row r="17" spans="1:3" ht="12.75">
      <c r="A17" t="s">
        <v>4</v>
      </c>
      <c r="B17" s="14">
        <v>120</v>
      </c>
      <c r="C17" t="s">
        <v>5</v>
      </c>
    </row>
    <row r="18" ht="6" customHeight="1">
      <c r="B18" s="14"/>
    </row>
    <row r="19" s="2" customFormat="1" ht="16.5" thickBot="1">
      <c r="A19" s="15" t="s">
        <v>9</v>
      </c>
    </row>
    <row r="20" spans="1:15" ht="12.75">
      <c r="A20" s="48" t="s">
        <v>0</v>
      </c>
      <c r="B20" s="49"/>
      <c r="C20" s="49">
        <v>40</v>
      </c>
      <c r="D20" s="49">
        <v>50</v>
      </c>
      <c r="E20" s="49">
        <v>60</v>
      </c>
      <c r="F20" s="49">
        <v>70</v>
      </c>
      <c r="G20" s="49">
        <v>80</v>
      </c>
      <c r="H20" s="49">
        <v>90</v>
      </c>
      <c r="I20" s="49">
        <v>100</v>
      </c>
      <c r="J20" s="49">
        <v>110</v>
      </c>
      <c r="K20" s="49">
        <v>120</v>
      </c>
      <c r="L20" s="49">
        <v>130</v>
      </c>
      <c r="M20" s="49">
        <v>140</v>
      </c>
      <c r="N20" s="50">
        <v>150</v>
      </c>
      <c r="O20" s="51"/>
    </row>
    <row r="21" spans="1:15" ht="12.75">
      <c r="A21" s="52" t="s">
        <v>1</v>
      </c>
      <c r="B21" s="53"/>
      <c r="C21" s="53">
        <f>11*1.33333</f>
        <v>14.66663</v>
      </c>
      <c r="D21" s="53">
        <f>13.75*2/1.5</f>
        <v>18.333333333333332</v>
      </c>
      <c r="E21" s="53">
        <f>16.5*1.3333</f>
        <v>21.99945</v>
      </c>
      <c r="F21" s="53">
        <f>19.25*1.3333</f>
        <v>25.666024999999998</v>
      </c>
      <c r="G21" s="53">
        <f>22*1.33</f>
        <v>29.26</v>
      </c>
      <c r="H21" s="53">
        <f>24.75*1.3333</f>
        <v>32.999175</v>
      </c>
      <c r="I21" s="53">
        <f>27.5*1.33333</f>
        <v>36.666574999999995</v>
      </c>
      <c r="J21" s="53">
        <f>30.25*1.33333</f>
        <v>40.333232499999994</v>
      </c>
      <c r="K21" s="53">
        <f>33*1.33333</f>
        <v>43.99988999999999</v>
      </c>
      <c r="L21" s="53">
        <f>35.75*1.33333</f>
        <v>47.6665475</v>
      </c>
      <c r="M21" s="53">
        <f>38.5*1.33333</f>
        <v>51.333205</v>
      </c>
      <c r="N21" s="54">
        <f>41.25*1.333333</f>
        <v>54.999986250000006</v>
      </c>
      <c r="O21" s="51"/>
    </row>
    <row r="22" spans="1:15" ht="12.75">
      <c r="A22" s="52" t="s">
        <v>2</v>
      </c>
      <c r="B22" s="55"/>
      <c r="C22" s="55">
        <f>B25*C21</f>
        <v>1833.32875</v>
      </c>
      <c r="D22" s="55">
        <f>B25*D21</f>
        <v>2291.6666666666665</v>
      </c>
      <c r="E22" s="55">
        <f>B25*E21</f>
        <v>2749.93125</v>
      </c>
      <c r="F22" s="55">
        <f>B25*F21</f>
        <v>3208.2531249999997</v>
      </c>
      <c r="G22" s="55">
        <f>B25*G21</f>
        <v>3657.5</v>
      </c>
      <c r="H22" s="55">
        <f>B25*H21</f>
        <v>4124.896875</v>
      </c>
      <c r="I22" s="55">
        <f>B25*I21</f>
        <v>4583.321875</v>
      </c>
      <c r="J22" s="55">
        <f>B25*J21</f>
        <v>5041.654062499999</v>
      </c>
      <c r="K22" s="55">
        <f>B25*K21</f>
        <v>5499.986249999999</v>
      </c>
      <c r="L22" s="55">
        <f>B25*L21</f>
        <v>5958.3184375</v>
      </c>
      <c r="M22" s="55">
        <f>B25*M21</f>
        <v>6416.650625</v>
      </c>
      <c r="N22" s="56">
        <f>B25*N21</f>
        <v>6874.998281250001</v>
      </c>
      <c r="O22" s="51"/>
    </row>
    <row r="23" spans="1:15" ht="13.5" thickBot="1">
      <c r="A23" s="57" t="s">
        <v>3</v>
      </c>
      <c r="B23" s="58"/>
      <c r="C23" s="58">
        <f aca="true" t="shared" si="2" ref="C23:N23">C22/100</f>
        <v>18.333287499999997</v>
      </c>
      <c r="D23" s="58">
        <f t="shared" si="2"/>
        <v>22.916666666666664</v>
      </c>
      <c r="E23" s="58">
        <f t="shared" si="2"/>
        <v>27.499312500000002</v>
      </c>
      <c r="F23" s="58">
        <f t="shared" si="2"/>
        <v>32.082531249999995</v>
      </c>
      <c r="G23" s="58">
        <f t="shared" si="2"/>
        <v>36.575</v>
      </c>
      <c r="H23" s="58">
        <f t="shared" si="2"/>
        <v>41.24896875</v>
      </c>
      <c r="I23" s="58">
        <f t="shared" si="2"/>
        <v>45.83321874999999</v>
      </c>
      <c r="J23" s="58">
        <f t="shared" si="2"/>
        <v>50.41654062499999</v>
      </c>
      <c r="K23" s="58">
        <f t="shared" si="2"/>
        <v>54.99986249999999</v>
      </c>
      <c r="L23" s="58">
        <f t="shared" si="2"/>
        <v>59.583184375</v>
      </c>
      <c r="M23" s="58">
        <f t="shared" si="2"/>
        <v>64.16650625</v>
      </c>
      <c r="N23" s="59">
        <f t="shared" si="2"/>
        <v>68.74998281250001</v>
      </c>
      <c r="O23" s="51"/>
    </row>
    <row r="24" ht="7.5" customHeight="1"/>
    <row r="25" spans="1:3" ht="12.75">
      <c r="A25" t="s">
        <v>4</v>
      </c>
      <c r="B25" s="14">
        <v>125</v>
      </c>
      <c r="C25" t="s">
        <v>12</v>
      </c>
    </row>
    <row r="26" spans="2:18" ht="6" customHeight="1" thickBot="1">
      <c r="B26" s="14"/>
      <c r="M26" s="44"/>
      <c r="N26" s="44"/>
      <c r="O26" s="44"/>
      <c r="P26" s="44"/>
      <c r="Q26" s="44"/>
      <c r="R26" s="44"/>
    </row>
    <row r="27" spans="1:19" s="2" customFormat="1" ht="16.5" thickBot="1">
      <c r="A27" s="15" t="s">
        <v>10</v>
      </c>
      <c r="M27" s="45" t="s">
        <v>13</v>
      </c>
      <c r="N27" s="46"/>
      <c r="O27" s="46"/>
      <c r="P27" s="46"/>
      <c r="Q27" s="46"/>
      <c r="R27" s="47"/>
      <c r="S27" s="19"/>
    </row>
    <row r="28" spans="1:18" ht="12.75">
      <c r="A28" s="5" t="s">
        <v>0</v>
      </c>
      <c r="B28" s="6"/>
      <c r="C28" s="6"/>
      <c r="D28" s="6">
        <v>50</v>
      </c>
      <c r="E28" s="6">
        <v>60</v>
      </c>
      <c r="F28" s="6">
        <v>70</v>
      </c>
      <c r="G28" s="6">
        <v>80</v>
      </c>
      <c r="H28" s="6">
        <v>90</v>
      </c>
      <c r="I28" s="7">
        <v>100</v>
      </c>
      <c r="M28" s="20"/>
      <c r="N28" s="21"/>
      <c r="O28" s="21"/>
      <c r="P28" s="21"/>
      <c r="Q28" s="21"/>
      <c r="R28" s="22"/>
    </row>
    <row r="29" spans="1:18" ht="15">
      <c r="A29" s="8" t="s">
        <v>1</v>
      </c>
      <c r="B29" s="3"/>
      <c r="C29" s="3"/>
      <c r="D29" s="3">
        <f>13.75*1.5</f>
        <v>20.625</v>
      </c>
      <c r="E29" s="3">
        <f>16.5*1.5</f>
        <v>24.75</v>
      </c>
      <c r="F29" s="3">
        <f>19.25*1.5</f>
        <v>28.875</v>
      </c>
      <c r="G29" s="3">
        <f>22*1.5</f>
        <v>33</v>
      </c>
      <c r="H29" s="3">
        <f>24.75*1.5</f>
        <v>37.125</v>
      </c>
      <c r="I29" s="9">
        <f>27.5*1.5</f>
        <v>41.25</v>
      </c>
      <c r="M29" s="37" t="s">
        <v>14</v>
      </c>
      <c r="N29" s="38"/>
      <c r="O29" s="38"/>
      <c r="P29" s="38"/>
      <c r="Q29" s="38"/>
      <c r="R29" s="39"/>
    </row>
    <row r="30" spans="1:18" ht="12.75">
      <c r="A30" s="8" t="s">
        <v>2</v>
      </c>
      <c r="B30" s="4"/>
      <c r="C30" s="4"/>
      <c r="D30" s="4">
        <f>B33*D29</f>
        <v>2578.125</v>
      </c>
      <c r="E30" s="4">
        <f>B33*E29</f>
        <v>3093.75</v>
      </c>
      <c r="F30" s="4">
        <f>B33*F29</f>
        <v>3609.375</v>
      </c>
      <c r="G30" s="4">
        <f>B33*G29</f>
        <v>4125</v>
      </c>
      <c r="H30" s="4">
        <f>B33*H29</f>
        <v>4640.625</v>
      </c>
      <c r="I30" s="10">
        <f>B33*I29</f>
        <v>5156.25</v>
      </c>
      <c r="M30" s="20"/>
      <c r="N30" s="21"/>
      <c r="O30" s="21"/>
      <c r="P30" s="21"/>
      <c r="Q30" s="21"/>
      <c r="R30" s="22"/>
    </row>
    <row r="31" spans="1:18" ht="15.75" thickBot="1">
      <c r="A31" s="11" t="s">
        <v>3</v>
      </c>
      <c r="B31" s="12"/>
      <c r="C31" s="12"/>
      <c r="D31" s="12">
        <f aca="true" t="shared" si="3" ref="D31:I31">D30/100</f>
        <v>25.78125</v>
      </c>
      <c r="E31" s="12">
        <f t="shared" si="3"/>
        <v>30.9375</v>
      </c>
      <c r="F31" s="12">
        <f t="shared" si="3"/>
        <v>36.09375</v>
      </c>
      <c r="G31" s="12">
        <f t="shared" si="3"/>
        <v>41.25</v>
      </c>
      <c r="H31" s="12">
        <f t="shared" si="3"/>
        <v>46.40625</v>
      </c>
      <c r="I31" s="13">
        <f t="shared" si="3"/>
        <v>51.5625</v>
      </c>
      <c r="M31" s="37" t="s">
        <v>20</v>
      </c>
      <c r="N31" s="38"/>
      <c r="O31" s="38"/>
      <c r="P31" s="38"/>
      <c r="Q31" s="38"/>
      <c r="R31" s="39"/>
    </row>
    <row r="32" spans="13:18" ht="6.75" customHeight="1">
      <c r="M32" s="20"/>
      <c r="N32" s="21"/>
      <c r="O32" s="21"/>
      <c r="P32" s="21"/>
      <c r="Q32" s="21"/>
      <c r="R32" s="22"/>
    </row>
    <row r="33" spans="1:18" ht="13.5" thickBot="1">
      <c r="A33" t="s">
        <v>4</v>
      </c>
      <c r="B33" s="14">
        <v>125</v>
      </c>
      <c r="C33" t="s">
        <v>12</v>
      </c>
      <c r="M33" s="23"/>
      <c r="N33" s="24"/>
      <c r="O33" s="24"/>
      <c r="P33" s="24"/>
      <c r="Q33" s="24"/>
      <c r="R33" s="25"/>
    </row>
    <row r="34" spans="13:18" ht="6.75" customHeight="1" thickBot="1">
      <c r="M34" s="16"/>
      <c r="N34" s="16"/>
      <c r="O34" s="16"/>
      <c r="P34" s="16"/>
      <c r="Q34" s="16"/>
      <c r="R34" s="16"/>
    </row>
    <row r="35" spans="1:18" s="2" customFormat="1" ht="16.5" thickBot="1">
      <c r="A35" s="15" t="s">
        <v>15</v>
      </c>
      <c r="J35" s="40" t="s">
        <v>16</v>
      </c>
      <c r="K35" s="41"/>
      <c r="L35" s="41"/>
      <c r="M35" s="41"/>
      <c r="N35" s="42"/>
      <c r="O35" s="18"/>
      <c r="P35" s="18"/>
      <c r="Q35" s="18"/>
      <c r="R35" s="18"/>
    </row>
    <row r="36" spans="1:18" ht="15">
      <c r="A36" s="5" t="s">
        <v>0</v>
      </c>
      <c r="B36" s="6"/>
      <c r="C36" s="6"/>
      <c r="D36" s="6">
        <v>50</v>
      </c>
      <c r="E36" s="6">
        <v>60</v>
      </c>
      <c r="F36" s="6">
        <v>70</v>
      </c>
      <c r="G36" s="6">
        <v>80</v>
      </c>
      <c r="H36" s="6">
        <v>90</v>
      </c>
      <c r="I36" s="26">
        <v>100</v>
      </c>
      <c r="J36" s="5">
        <v>110</v>
      </c>
      <c r="K36" s="6">
        <v>120</v>
      </c>
      <c r="L36" s="6">
        <v>130</v>
      </c>
      <c r="M36" s="6">
        <v>140</v>
      </c>
      <c r="N36" s="7">
        <v>150</v>
      </c>
      <c r="O36" s="27"/>
      <c r="P36" s="27"/>
      <c r="Q36" s="27"/>
      <c r="R36" s="27"/>
    </row>
    <row r="37" spans="1:18" ht="15">
      <c r="A37" s="8" t="s">
        <v>1</v>
      </c>
      <c r="B37" s="3"/>
      <c r="C37" s="3"/>
      <c r="D37" s="3">
        <v>27.5</v>
      </c>
      <c r="E37" s="3">
        <v>33</v>
      </c>
      <c r="F37" s="3">
        <v>38.5</v>
      </c>
      <c r="G37" s="3">
        <v>44</v>
      </c>
      <c r="H37" s="3">
        <v>49.5</v>
      </c>
      <c r="I37" s="28">
        <v>55</v>
      </c>
      <c r="J37" s="29">
        <f>60.5/2</f>
        <v>30.25</v>
      </c>
      <c r="K37" s="3">
        <f>66/2</f>
        <v>33</v>
      </c>
      <c r="L37" s="3">
        <f>71.5/2</f>
        <v>35.75</v>
      </c>
      <c r="M37" s="3">
        <f>38.5</f>
        <v>38.5</v>
      </c>
      <c r="N37" s="9">
        <f>41.25</f>
        <v>41.25</v>
      </c>
      <c r="O37" s="27"/>
      <c r="P37" s="27"/>
      <c r="Q37" s="27"/>
      <c r="R37" s="27"/>
    </row>
    <row r="38" spans="1:18" ht="15">
      <c r="A38" s="8" t="s">
        <v>2</v>
      </c>
      <c r="B38" s="4"/>
      <c r="C38" s="4"/>
      <c r="D38" s="4">
        <f>B41*D37</f>
        <v>3437.5</v>
      </c>
      <c r="E38" s="4">
        <f>B41*E37</f>
        <v>4125</v>
      </c>
      <c r="F38" s="4">
        <f>B41*F37</f>
        <v>4812.5</v>
      </c>
      <c r="G38" s="4">
        <f>B41*G37</f>
        <v>5500</v>
      </c>
      <c r="H38" s="4">
        <f>B41*H37</f>
        <v>6187.5</v>
      </c>
      <c r="I38" s="30">
        <f>B41*I37</f>
        <v>6875</v>
      </c>
      <c r="J38" s="31">
        <f>B41*J37</f>
        <v>3781.25</v>
      </c>
      <c r="K38" s="4">
        <f>B41*K37</f>
        <v>4125</v>
      </c>
      <c r="L38" s="4">
        <f>B41*L37</f>
        <v>4468.75</v>
      </c>
      <c r="M38" s="4">
        <f>B41*M37</f>
        <v>4812.5</v>
      </c>
      <c r="N38" s="10">
        <f>B41*N37</f>
        <v>5156.25</v>
      </c>
      <c r="O38" s="27"/>
      <c r="P38" s="27"/>
      <c r="Q38" s="27"/>
      <c r="R38" s="27"/>
    </row>
    <row r="39" spans="1:18" ht="13.5" thickBot="1">
      <c r="A39" s="11" t="s">
        <v>3</v>
      </c>
      <c r="B39" s="12"/>
      <c r="C39" s="12"/>
      <c r="D39" s="12">
        <f aca="true" t="shared" si="4" ref="D39:L39">D38/100</f>
        <v>34.375</v>
      </c>
      <c r="E39" s="12">
        <f t="shared" si="4"/>
        <v>41.25</v>
      </c>
      <c r="F39" s="12">
        <f t="shared" si="4"/>
        <v>48.125</v>
      </c>
      <c r="G39" s="12">
        <f t="shared" si="4"/>
        <v>55</v>
      </c>
      <c r="H39" s="12">
        <f t="shared" si="4"/>
        <v>61.875</v>
      </c>
      <c r="I39" s="32">
        <f t="shared" si="4"/>
        <v>68.75</v>
      </c>
      <c r="J39" s="33">
        <f t="shared" si="4"/>
        <v>37.8125</v>
      </c>
      <c r="K39" s="12">
        <f t="shared" si="4"/>
        <v>41.25</v>
      </c>
      <c r="L39" s="12">
        <f t="shared" si="4"/>
        <v>44.6875</v>
      </c>
      <c r="M39" s="12">
        <f>M38/100</f>
        <v>48.125</v>
      </c>
      <c r="N39" s="13">
        <f>N38/100</f>
        <v>51.5625</v>
      </c>
      <c r="O39" s="17"/>
      <c r="P39" s="17"/>
      <c r="Q39" s="17"/>
      <c r="R39" s="17"/>
    </row>
    <row r="40" ht="4.5" customHeight="1"/>
    <row r="41" spans="1:3" ht="12.75">
      <c r="A41" t="s">
        <v>4</v>
      </c>
      <c r="B41" s="14">
        <v>125</v>
      </c>
      <c r="C41" t="s">
        <v>12</v>
      </c>
    </row>
    <row r="42" ht="6.75" customHeight="1">
      <c r="B42" s="14"/>
    </row>
    <row r="43" s="2" customFormat="1" ht="15.75">
      <c r="A43" s="15" t="s">
        <v>11</v>
      </c>
    </row>
    <row r="44" s="2" customFormat="1" ht="8.25" customHeight="1">
      <c r="A44" s="15"/>
    </row>
    <row r="45" spans="1:18" s="2" customFormat="1" ht="15">
      <c r="A45" s="35" t="s">
        <v>21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5">
      <c r="A46" s="35" t="s">
        <v>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5">
      <c r="A47" s="35" t="s">
        <v>17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27" customHeight="1">
      <c r="A48" s="36" t="s">
        <v>18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34.5" customHeight="1">
      <c r="A49" s="34" t="s">
        <v>19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</sheetData>
  <sheetProtection/>
  <mergeCells count="11">
    <mergeCell ref="A1:R1"/>
    <mergeCell ref="M26:R26"/>
    <mergeCell ref="M27:R27"/>
    <mergeCell ref="M29:R29"/>
    <mergeCell ref="A49:R49"/>
    <mergeCell ref="A47:R47"/>
    <mergeCell ref="A48:R48"/>
    <mergeCell ref="M31:R31"/>
    <mergeCell ref="J35:N35"/>
    <mergeCell ref="A45:R45"/>
    <mergeCell ref="A46:R46"/>
  </mergeCells>
  <printOptions/>
  <pageMargins left="0.33" right="0.21" top="0.18" bottom="0.19" header="0.17" footer="0.17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Стройинвест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Владимир Туманов</cp:lastModifiedBy>
  <cp:lastPrinted>2019-07-30T08:52:22Z</cp:lastPrinted>
  <dcterms:created xsi:type="dcterms:W3CDTF">2003-11-14T06:49:12Z</dcterms:created>
  <dcterms:modified xsi:type="dcterms:W3CDTF">2019-10-21T11:03:03Z</dcterms:modified>
  <cp:category/>
  <cp:version/>
  <cp:contentType/>
  <cp:contentStatus/>
</cp:coreProperties>
</file>